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15480" windowHeight="11640" activeTab="3"/>
  </bookViews>
  <sheets>
    <sheet name="Титул" sheetId="1" r:id="rId1"/>
    <sheet name="II раздел" sheetId="2" r:id="rId2"/>
    <sheet name="III раздел" sheetId="3" r:id="rId3"/>
    <sheet name="IV,V раздел" sheetId="4" r:id="rId4"/>
  </sheets>
  <definedNames>
    <definedName name="_xlnm.Print_Area" localSheetId="1">'II раздел'!$A$1:$C$22</definedName>
    <definedName name="_xlnm.Print_Area" localSheetId="2">'III раздел'!$A$1:$J$38</definedName>
    <definedName name="_xlnm.Print_Area" localSheetId="3">'IV,V раздел'!$A$1:$L$33</definedName>
    <definedName name="_xlnm.Print_Area" localSheetId="0">'Титул'!$A$1:$DD$41</definedName>
  </definedNames>
  <calcPr fullCalcOnLoad="1"/>
</workbook>
</file>

<file path=xl/sharedStrings.xml><?xml version="1.0" encoding="utf-8"?>
<sst xmlns="http://schemas.openxmlformats.org/spreadsheetml/2006/main" count="272" uniqueCount="203">
  <si>
    <t>"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</si>
  <si>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</si>
  <si>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</si>
  <si>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</si>
  <si>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</si>
  <si>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Дата</t>
  </si>
  <si>
    <t>по ОКПО</t>
  </si>
  <si>
    <t>Х</t>
  </si>
  <si>
    <t>Всего</t>
  </si>
  <si>
    <t>130</t>
  </si>
  <si>
    <t>120</t>
  </si>
  <si>
    <t>140</t>
  </si>
  <si>
    <t>180</t>
  </si>
  <si>
    <t>200</t>
  </si>
  <si>
    <t>300</t>
  </si>
  <si>
    <t>320</t>
  </si>
  <si>
    <t>500</t>
  </si>
  <si>
    <t>№
п/п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</si>
  <si>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</si>
  <si>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</si>
  <si>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</si>
  <si>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</si>
  <si>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</si>
  <si>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Финансовые активы, всего:</t>
  </si>
  <si>
    <t>из них:
денежные средства учреждения, всего</t>
  </si>
  <si>
    <t>Обязательства, всего:</t>
  </si>
  <si>
    <t>из них:
долговые обязательства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</si>
  <si>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</si>
  <si>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</si>
  <si>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</si>
  <si>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</si>
  <si>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</si>
  <si>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</si>
  <si>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
в соответствии с абзацем вторым пункта 1 статьи 78.1 Бюджетного кодекса Российской Федерации</t>
  </si>
  <si>
    <t>010</t>
  </si>
  <si>
    <t>020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</si>
  <si>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</si>
  <si>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</si>
  <si>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</si>
  <si>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030</t>
  </si>
  <si>
    <t>Выплаты по расходам, всего:</t>
  </si>
  <si>
    <t>100</t>
  </si>
  <si>
    <t>из них:</t>
  </si>
  <si>
    <t>400</t>
  </si>
  <si>
    <t>600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</si>
  <si>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</si>
  <si>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</si>
  <si>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</si>
  <si>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</si>
  <si>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</si>
  <si>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</si>
  <si>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</si>
  <si>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</si>
  <si>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</si>
  <si>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</si>
  <si>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</si>
  <si>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</si>
  <si>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</si>
  <si>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</si>
  <si>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</si>
  <si>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</si>
  <si>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</si>
  <si>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обеспечения, рублей (с точностью до двух знаков после запятой - 0,00)</t>
  </si>
  <si>
    <t>Код
строки</t>
  </si>
  <si>
    <t>на закупку товаров, работ, услуг по году начала закупки:</t>
  </si>
  <si>
    <t>(наименование должности лица, утверждающего документ)</t>
  </si>
  <si>
    <t>г.</t>
  </si>
  <si>
    <t>КОДЫ</t>
  </si>
  <si>
    <t>Форма по КФД</t>
  </si>
  <si>
    <t>ОГРН</t>
  </si>
  <si>
    <t>Наименование муниципального</t>
  </si>
  <si>
    <t>бюджетного учреждения</t>
  </si>
  <si>
    <t>ОКФС</t>
  </si>
  <si>
    <t>ОКОПФ</t>
  </si>
  <si>
    <t>ОКВЭД</t>
  </si>
  <si>
    <t>ИНН/КПП</t>
  </si>
  <si>
    <t>ОКТМО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</si>
  <si>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</si>
  <si>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</si>
  <si>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</si>
  <si>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города Орла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</si>
  <si>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</si>
  <si>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</si>
  <si>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</si>
  <si>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I. Сведения о деятельности муниципального бюджетного учреждения</t>
  </si>
  <si>
    <t>Иные финансовые инструменты</t>
  </si>
  <si>
    <t>Особо ценное движимое имущество, всего: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</si>
  <si>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</si>
  <si>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</si>
  <si>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 xml:space="preserve">
Дебиторская задолженность по доходам</t>
  </si>
  <si>
    <t>Дебиторская задолженность по расходам</t>
  </si>
  <si>
    <t xml:space="preserve">III. Показатели по поступлениям и выплатам муниципального бюджетного учреждения
</t>
  </si>
  <si>
    <t>Поступления от доходов , всего:</t>
  </si>
  <si>
    <t xml:space="preserve">Наименование показателя </t>
  </si>
  <si>
    <t>Субсидия на финансовое обеспечение 
выполнения муниципального задания</t>
  </si>
  <si>
    <t>в том числе:
доходы от собственности</t>
  </si>
  <si>
    <t>110</t>
  </si>
  <si>
    <t>доходы от штрафов, пеней и иных
сумм принудительного изъятия</t>
  </si>
  <si>
    <t>прочие доходы</t>
  </si>
  <si>
    <t>160</t>
  </si>
  <si>
    <t>доходы от операций с активами</t>
  </si>
  <si>
    <t>в том числе на:
выплаты персоналу всего:</t>
  </si>
  <si>
    <t>210</t>
  </si>
  <si>
    <t xml:space="preserve">из них:
оплата труда и начисления на выплаты по оплате труда </t>
  </si>
  <si>
    <t>211</t>
  </si>
  <si>
    <t>220</t>
  </si>
  <si>
    <t>социальные и иные выплаты населению, всего</t>
  </si>
  <si>
    <t xml:space="preserve">безвозмездные перечисления организациям </t>
  </si>
  <si>
    <t>240</t>
  </si>
  <si>
    <t>260</t>
  </si>
  <si>
    <t>расходы на закупку товаров, работ, услуг, всего</t>
  </si>
  <si>
    <t>250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</si>
  <si>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</si>
  <si>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</si>
  <si>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</si>
  <si>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</si>
  <si>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Выбытие финансовых активов, всего:</t>
  </si>
  <si>
    <t>Из них: уменьшение остатков средств</t>
  </si>
  <si>
    <t>410</t>
  </si>
  <si>
    <t xml:space="preserve">прочие выбытия </t>
  </si>
  <si>
    <t>420</t>
  </si>
  <si>
    <t xml:space="preserve">Остаток средств на начало года </t>
  </si>
  <si>
    <t>1.1. Цели деятельности муниципального бюджетного учреждения:</t>
  </si>
  <si>
    <t>IV. Показатели выплат по расходам на закупку товаров, работ, услуг муниципального бюджетного учреждения</t>
  </si>
  <si>
    <t>учреждения</t>
  </si>
  <si>
    <t>Н.В. Ерзина</t>
  </si>
  <si>
    <t>доходы от оказания услуг, работ</t>
  </si>
  <si>
    <t>И.Н. Посылаева</t>
  </si>
  <si>
    <t xml:space="preserve">Исполнитель </t>
  </si>
  <si>
    <t>МП</t>
  </si>
  <si>
    <t>II. Показатели финансового состояния муниципального бюджетного учреждения</t>
  </si>
  <si>
    <t>Кредиторская задолженность :</t>
  </si>
  <si>
    <t>230</t>
  </si>
  <si>
    <t>уплата налогов,сборов и иных платежей, всего</t>
  </si>
  <si>
    <t>прочие расходы (кроме расходов на закупку товаров, работ, услуг)</t>
  </si>
  <si>
    <t>1.3. Перечень услуг (работ), относящихся к основным видам деятельности, предоставление которых осуществляется на платной основе:</t>
  </si>
  <si>
    <t xml:space="preserve"> V. Справочная информация</t>
  </si>
  <si>
    <t>Директор МКУ ЦБ ОУ г.Орла</t>
  </si>
  <si>
    <t>Главный бухгалтер МКУ ЦБ ОУ  г.Орла</t>
  </si>
  <si>
    <t>10</t>
  </si>
  <si>
    <t>85.11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</si>
  <si>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</si>
  <si>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</si>
  <si>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</si>
  <si>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</si>
  <si>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</si>
  <si>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</si>
  <si>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</si>
  <si>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</si>
  <si>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</si>
  <si>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</si>
  <si>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</si>
  <si>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</si>
  <si>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</si>
  <si>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</si>
  <si>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</si>
  <si>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111</t>
  </si>
  <si>
    <t>из них гранты</t>
  </si>
  <si>
    <t>852</t>
  </si>
  <si>
    <t>244</t>
  </si>
  <si>
    <t>на 2018 г.</t>
  </si>
  <si>
    <t>на 2019 г.</t>
  </si>
  <si>
    <t>А.Г.Грачикова</t>
  </si>
  <si>
    <t xml:space="preserve">Остаток средств на конец года </t>
  </si>
  <si>
    <t>510</t>
  </si>
  <si>
    <t>610</t>
  </si>
  <si>
    <t>520</t>
  </si>
  <si>
    <t>620</t>
  </si>
  <si>
    <t>Целью образовательного процесса является реализация общеобразовательной программы дошкольного образования, дополнительных общеобразовательных программ художественно-эстетической направленности.</t>
  </si>
  <si>
    <t>раннее обучение чтению</t>
  </si>
  <si>
    <t>Заведующая МБДОУ детский сад №81</t>
  </si>
  <si>
    <t>О.А.Кузнеченкова</t>
  </si>
  <si>
    <t>муниципальное бюджетное дошкольное образовательное учреждение "Детский сад № 81 комбинированного вида" города Орла</t>
  </si>
  <si>
    <t xml:space="preserve">5753033220 /   575301001    </t>
  </si>
  <si>
    <t>302027 г. Орел, ул.Матвеева, 21</t>
  </si>
  <si>
    <t>обучение плаванию</t>
  </si>
  <si>
    <t xml:space="preserve"> гимнастика</t>
  </si>
  <si>
    <t>обучение игре на фортепиано</t>
  </si>
  <si>
    <t>каратэ</t>
  </si>
  <si>
    <t>оздоровительная кампания детей</t>
  </si>
  <si>
    <t>323</t>
  </si>
  <si>
    <t>компенсация питания обуч.на дому</t>
  </si>
  <si>
    <t>360</t>
  </si>
  <si>
    <t>уплата прочих налогов, сборов</t>
  </si>
  <si>
    <t>уплата иных платежей</t>
  </si>
  <si>
    <t>853</t>
  </si>
  <si>
    <t>850</t>
  </si>
  <si>
    <t>831</t>
  </si>
  <si>
    <t>А.В.Москвина</t>
  </si>
  <si>
    <t>Начальник отдела</t>
  </si>
  <si>
    <t>тел. 43-10-45</t>
  </si>
  <si>
    <t>на 2018 год и плановый период 2019  и 2020 годов</t>
  </si>
  <si>
    <t>на 01 января 2018 года</t>
  </si>
  <si>
    <t>на 2020 г.</t>
  </si>
  <si>
    <t>2018</t>
  </si>
  <si>
    <t>1.4. Общая балансовая стоимость недвижимого государственного (муниципального) имущества на дату составления Плана финансово-хозяйственной деятельности: 18259855,38 руб.</t>
  </si>
  <si>
    <t>1.5. Общая балансовая стоимость движимого государственного (муниципального) имущества на дату составления Плана финансово-хозяйственной деятельности: 4975073,04 руб.</t>
  </si>
  <si>
    <t>26</t>
  </si>
  <si>
    <t>февраля</t>
  </si>
  <si>
    <t>20.02.2018 г.</t>
  </si>
  <si>
    <t>по состоянию на "20"февраля 2018 г.</t>
  </si>
  <si>
    <t>20 февраля 2018 г.</t>
  </si>
  <si>
    <t>на 20 февраля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</si>
</sst>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=0]&quot;−&quot;;General"/>
    <numFmt numFmtId="174" formatCode="#,##0.000_р_."/>
    <numFmt numFmtId="175" formatCode="000000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5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7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right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14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175" fontId="14" fillId="0" borderId="10" xfId="0" applyNumberFormat="1" applyFont="1" applyFill="1" applyBorder="1" applyAlignment="1">
      <alignment horizontal="center" vertical="center"/>
    </xf>
    <xf numFmtId="175" fontId="14" fillId="0" borderId="14" xfId="0" applyNumberFormat="1" applyFont="1" applyFill="1" applyBorder="1" applyAlignment="1">
      <alignment horizontal="center" vertical="center"/>
    </xf>
    <xf numFmtId="175" fontId="14" fillId="0" borderId="1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E41"/>
  <sheetViews>
    <sheetView view="pageBreakPreview" zoomScaleSheetLayoutView="100" zoomScalePageLayoutView="0" workbookViewId="0" topLeftCell="A1">
      <selection activeCell="BU5" sqref="BU5:CL5"/>
    </sheetView>
  </sheetViews>
  <sheetFormatPr defaultColWidth="9.00390625" defaultRowHeight="12.75"/>
  <cols>
    <col min="1" max="33" width="1.00390625" style="23" customWidth="1"/>
    <col min="34" max="35" width="1.37890625" style="23" customWidth="1"/>
    <col min="36" max="65" width="1.00390625" style="23" customWidth="1"/>
    <col min="66" max="77" width="1.00390625" style="24" customWidth="1"/>
    <col min="78" max="78" width="2.875" style="24" customWidth="1"/>
    <col min="79" max="93" width="1.00390625" style="24" customWidth="1"/>
    <col min="94" max="94" width="1.875" style="23" customWidth="1"/>
    <col min="95" max="107" width="1.00390625" style="23" customWidth="1"/>
    <col min="108" max="108" width="0.875" style="23" customWidth="1"/>
    <col min="109" max="109" width="9.125" style="9" customWidth="1"/>
    <col min="110" max="16384" width="9.125" style="1" customWidth="1"/>
  </cols>
  <sheetData>
    <row r="1" spans="1:109" s="2" customFormat="1" ht="34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93" t="s">
        <v>170</v>
      </c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23"/>
    </row>
    <row r="2" spans="1:109" s="2" customFormat="1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94" t="s">
        <v>65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"/>
    </row>
    <row r="3" spans="57:109" ht="18" customHeight="1"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CA3" s="96" t="s">
        <v>171</v>
      </c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23"/>
    </row>
    <row r="4" spans="57:108" ht="19.5" customHeight="1">
      <c r="BE4" s="97" t="s">
        <v>3</v>
      </c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2" t="s">
        <v>129</v>
      </c>
      <c r="BZ4" s="92"/>
      <c r="CA4" s="97" t="s">
        <v>4</v>
      </c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</row>
    <row r="5" spans="57:108" ht="16.5" customHeight="1">
      <c r="BE5" s="24"/>
      <c r="BF5" s="24"/>
      <c r="BG5" s="24"/>
      <c r="BH5" s="24"/>
      <c r="BI5" s="24"/>
      <c r="BJ5" s="24"/>
      <c r="BK5" s="24"/>
      <c r="BL5" s="87" t="s">
        <v>0</v>
      </c>
      <c r="BM5" s="87"/>
      <c r="BN5" s="89" t="s">
        <v>197</v>
      </c>
      <c r="BO5" s="89"/>
      <c r="BP5" s="89"/>
      <c r="BQ5" s="89"/>
      <c r="BR5" s="87" t="s">
        <v>0</v>
      </c>
      <c r="BS5" s="87"/>
      <c r="BU5" s="90" t="s">
        <v>198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1">
        <v>20</v>
      </c>
      <c r="CN5" s="91"/>
      <c r="CO5" s="91"/>
      <c r="CP5" s="91"/>
      <c r="CQ5" s="86">
        <v>18</v>
      </c>
      <c r="CR5" s="86"/>
      <c r="CS5" s="86"/>
      <c r="CT5" s="86"/>
      <c r="CU5" s="87" t="s">
        <v>66</v>
      </c>
      <c r="CV5" s="87"/>
      <c r="CW5" s="87"/>
      <c r="CX5" s="87"/>
      <c r="CY5" s="24"/>
      <c r="CZ5" s="24"/>
      <c r="DA5" s="24"/>
      <c r="DB5" s="24"/>
      <c r="DC5" s="24"/>
      <c r="DD5" s="24"/>
    </row>
    <row r="6" ht="12.75" customHeight="1">
      <c r="DE6" s="23"/>
    </row>
    <row r="7" ht="16.5" customHeight="1">
      <c r="DE7" s="23"/>
    </row>
    <row r="8" spans="1:109" s="2" customFormat="1" ht="18.75" customHeigh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9"/>
    </row>
    <row r="9" spans="1:108" ht="18.75" customHeight="1">
      <c r="A9" s="80" t="s">
        <v>191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1:108" ht="18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9" s="2" customFormat="1" ht="13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84" t="s">
        <v>67</v>
      </c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9"/>
    </row>
    <row r="12" spans="1:108" ht="17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85" t="s">
        <v>200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H12" s="68" t="s">
        <v>5</v>
      </c>
      <c r="CI12" s="68"/>
      <c r="CJ12" s="68"/>
      <c r="CK12" s="68"/>
      <c r="CL12" s="68"/>
      <c r="CM12" s="68"/>
      <c r="CO12" s="82" t="s">
        <v>199</v>
      </c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75:108" ht="12.75" customHeight="1">
      <c r="BW13" s="68" t="s">
        <v>68</v>
      </c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1:10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CC14" s="68" t="s">
        <v>69</v>
      </c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O14" s="76">
        <v>1035753004286</v>
      </c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8"/>
    </row>
    <row r="15" spans="1:108" s="9" customFormat="1" ht="16.5" customHeight="1">
      <c r="A15" s="64" t="s">
        <v>70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79" t="s">
        <v>172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24"/>
      <c r="CC15" s="68" t="s">
        <v>6</v>
      </c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24"/>
      <c r="CO15" s="72">
        <v>41695712</v>
      </c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9" customFormat="1" ht="19.5" customHeight="1">
      <c r="A16" s="64" t="s">
        <v>71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24"/>
      <c r="CC16" s="68" t="s">
        <v>72</v>
      </c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24"/>
      <c r="CO16" s="72">
        <v>14</v>
      </c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9" customFormat="1" ht="3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24"/>
      <c r="CC17" s="68" t="s">
        <v>73</v>
      </c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24"/>
      <c r="CO17" s="72">
        <v>75403</v>
      </c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ht="17.25" customHeight="1">
      <c r="A18" s="64" t="s">
        <v>75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75" t="s">
        <v>173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CC18" s="68" t="s">
        <v>74</v>
      </c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O18" s="72" t="s">
        <v>140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3:108" ht="20.25" customHeight="1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CC19" s="68" t="s">
        <v>76</v>
      </c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O19" s="74">
        <v>54701000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</row>
    <row r="20" spans="1:109" s="2" customFormat="1" ht="18.75" customHeight="1">
      <c r="A20" s="64" t="s">
        <v>77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68" t="s">
        <v>78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24"/>
      <c r="CO20" s="69">
        <v>383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9"/>
    </row>
    <row r="21" spans="1:109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3"/>
    </row>
    <row r="22" spans="1:108" ht="18" customHeight="1">
      <c r="A22" s="64" t="s">
        <v>79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70" t="s">
        <v>80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ht="18.75" customHeight="1">
      <c r="A23" s="24" t="s">
        <v>81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08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spans="1:108" ht="12.75" customHeight="1">
      <c r="A25" s="64" t="s">
        <v>82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24"/>
      <c r="AR25" s="24"/>
      <c r="AS25" s="71" t="s">
        <v>174</v>
      </c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</row>
    <row r="26" spans="1:108" ht="18" customHeight="1">
      <c r="A26" s="24" t="s">
        <v>83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</row>
    <row r="27" spans="1:109" s="6" customFormat="1" ht="15.75" customHeight="1">
      <c r="A27" s="24" t="s">
        <v>124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9"/>
    </row>
    <row r="28" spans="1:109" s="6" customFormat="1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9"/>
    </row>
    <row r="29" spans="1:109" s="6" customFormat="1" ht="23.25" customHeight="1">
      <c r="A29" s="63" t="s">
        <v>84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9"/>
    </row>
    <row r="30" spans="1:109" s="4" customFormat="1" ht="22.5" customHeight="1">
      <c r="A30" s="64" t="s">
        <v>122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9"/>
    </row>
    <row r="31" spans="1:108" ht="36.75" customHeight="1">
      <c r="A31" s="66" t="s">
        <v>168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</row>
    <row r="32" spans="1:108" ht="32.25" customHeight="1">
      <c r="A32" s="62" t="s">
        <v>135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</row>
    <row r="33" spans="1:108" ht="18" customHeight="1">
      <c r="A33" s="62" t="s">
        <v>175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</row>
    <row r="34" spans="1:108" ht="17.25" customHeight="1">
      <c r="A34" s="62" t="s">
        <v>169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</row>
    <row r="35" spans="1:108" ht="16.5" customHeight="1">
      <c r="A35" s="62" t="s">
        <v>176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</row>
    <row r="36" spans="1:108" ht="16.5" customHeight="1">
      <c r="A36" s="62" t="s">
        <v>177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</row>
    <row r="37" spans="1:108" ht="15" customHeight="1">
      <c r="A37" s="67" t="s">
        <v>178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</row>
    <row r="38" spans="1:108" ht="32.25" customHeight="1">
      <c r="A38" s="65" t="s">
        <v>195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</row>
    <row r="39" spans="1:108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9" ht="36" customHeight="1">
      <c r="A40" s="65" t="s">
        <v>196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23"/>
    </row>
    <row r="41" spans="1:109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23"/>
    </row>
  </sheetData>
  <sheetProtection/>
  <mergeCells count="59">
    <mergeCell ref="BY4:BZ4"/>
    <mergeCell ref="BE1:DD1"/>
    <mergeCell ref="BE2:DD2"/>
    <mergeCell ref="BE3:BX3"/>
    <mergeCell ref="CA3:DD3"/>
    <mergeCell ref="BE4:BX4"/>
    <mergeCell ref="CA4:DD4"/>
    <mergeCell ref="CQ5:CT5"/>
    <mergeCell ref="CU5:CX5"/>
    <mergeCell ref="A8:DD8"/>
    <mergeCell ref="BL5:BM5"/>
    <mergeCell ref="BN5:BQ5"/>
    <mergeCell ref="BR5:BS5"/>
    <mergeCell ref="BU5:CL5"/>
    <mergeCell ref="CM5:CP5"/>
    <mergeCell ref="A9:DD9"/>
    <mergeCell ref="BW13:CM13"/>
    <mergeCell ref="CO13:DD13"/>
    <mergeCell ref="CH12:CM12"/>
    <mergeCell ref="CO12:DD12"/>
    <mergeCell ref="CO11:DD11"/>
    <mergeCell ref="AH12:BZ12"/>
    <mergeCell ref="CC14:CM14"/>
    <mergeCell ref="CO14:DD14"/>
    <mergeCell ref="A15:AH15"/>
    <mergeCell ref="CC15:CM15"/>
    <mergeCell ref="CO15:DD15"/>
    <mergeCell ref="AI15:CA17"/>
    <mergeCell ref="A16:AH16"/>
    <mergeCell ref="CC16:CM16"/>
    <mergeCell ref="CO16:DD16"/>
    <mergeCell ref="A17:AH17"/>
    <mergeCell ref="CC17:CM17"/>
    <mergeCell ref="CO17:DD17"/>
    <mergeCell ref="A18:L18"/>
    <mergeCell ref="AI19:BW19"/>
    <mergeCell ref="CC19:CM19"/>
    <mergeCell ref="CO19:DD19"/>
    <mergeCell ref="AI18:BW18"/>
    <mergeCell ref="CC18:CM18"/>
    <mergeCell ref="CO18:DD18"/>
    <mergeCell ref="A33:DD33"/>
    <mergeCell ref="CC20:CM20"/>
    <mergeCell ref="CO20:DD20"/>
    <mergeCell ref="A22:AR22"/>
    <mergeCell ref="AS22:DD23"/>
    <mergeCell ref="A20:AB20"/>
    <mergeCell ref="A25:AP25"/>
    <mergeCell ref="AS25:DD27"/>
    <mergeCell ref="A34:DD34"/>
    <mergeCell ref="A29:DD29"/>
    <mergeCell ref="A30:DD30"/>
    <mergeCell ref="A40:DD40"/>
    <mergeCell ref="A32:DD32"/>
    <mergeCell ref="A38:DD38"/>
    <mergeCell ref="A31:DD31"/>
    <mergeCell ref="A35:DD35"/>
    <mergeCell ref="A36:DD36"/>
    <mergeCell ref="A37:DD3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27"/>
  <sheetViews>
    <sheetView view="pageBreakPreview" zoomScaleSheetLayoutView="100" zoomScalePageLayoutView="0" workbookViewId="0" topLeftCell="A1">
      <selection activeCell="S23" sqref="S23"/>
    </sheetView>
  </sheetViews>
  <sheetFormatPr defaultColWidth="0.875" defaultRowHeight="12.75"/>
  <cols>
    <col min="1" max="1" width="6.875" style="1" customWidth="1"/>
    <col min="2" max="2" width="46.375" style="1" customWidth="1"/>
    <col min="3" max="3" width="24.875" style="1" customWidth="1"/>
    <col min="4" max="16384" width="0.875" style="1" customWidth="1"/>
  </cols>
  <sheetData>
    <row r="1" spans="1:3" ht="34.5" customHeight="1">
      <c r="A1" s="98" t="s">
        <v>130</v>
      </c>
      <c r="B1" s="98"/>
      <c r="C1" s="98"/>
    </row>
    <row r="2" spans="1:3" s="8" customFormat="1" ht="15">
      <c r="A2" s="99" t="s">
        <v>192</v>
      </c>
      <c r="B2" s="99"/>
      <c r="C2" s="99"/>
    </row>
    <row r="3" spans="1:3" s="5" customFormat="1" ht="12.75" customHeight="1">
      <c r="A3" s="100"/>
      <c r="B3" s="100"/>
      <c r="C3" s="100"/>
    </row>
    <row r="4" spans="1:3" s="3" customFormat="1" ht="12.75" customHeight="1">
      <c r="A4" s="7"/>
      <c r="B4" s="7"/>
      <c r="C4" s="7"/>
    </row>
    <row r="5" spans="1:3" s="11" customFormat="1" ht="30" customHeight="1">
      <c r="A5" s="16" t="s">
        <v>17</v>
      </c>
      <c r="B5" s="16" t="s">
        <v>18</v>
      </c>
      <c r="C5" s="16" t="s">
        <v>19</v>
      </c>
    </row>
    <row r="6" spans="1:3" s="3" customFormat="1" ht="15">
      <c r="A6" s="17">
        <v>1</v>
      </c>
      <c r="B6" s="17">
        <v>2</v>
      </c>
      <c r="C6" s="17">
        <v>3</v>
      </c>
    </row>
    <row r="7" spans="1:3" s="3" customFormat="1" ht="15" customHeight="1">
      <c r="A7" s="18" t="s">
        <v>141</v>
      </c>
      <c r="B7" s="19" t="s">
        <v>20</v>
      </c>
      <c r="C7" s="53">
        <v>68366124.7</v>
      </c>
    </row>
    <row r="8" spans="1:3" s="3" customFormat="1" ht="30" customHeight="1">
      <c r="A8" s="18" t="s">
        <v>142</v>
      </c>
      <c r="B8" s="20" t="s">
        <v>21</v>
      </c>
      <c r="C8" s="53">
        <v>18259855.38</v>
      </c>
    </row>
    <row r="9" spans="1:3" s="3" customFormat="1" ht="15" customHeight="1">
      <c r="A9" s="18" t="s">
        <v>143</v>
      </c>
      <c r="B9" s="21" t="s">
        <v>22</v>
      </c>
      <c r="C9" s="53">
        <v>9982910.76</v>
      </c>
    </row>
    <row r="10" spans="1:3" s="3" customFormat="1" ht="15" customHeight="1">
      <c r="A10" s="18" t="s">
        <v>144</v>
      </c>
      <c r="B10" s="20" t="s">
        <v>86</v>
      </c>
      <c r="C10" s="53">
        <v>2293366.77</v>
      </c>
    </row>
    <row r="11" spans="1:3" s="3" customFormat="1" ht="15" customHeight="1">
      <c r="A11" s="18" t="s">
        <v>145</v>
      </c>
      <c r="B11" s="21" t="s">
        <v>22</v>
      </c>
      <c r="C11" s="53">
        <v>104373.23</v>
      </c>
    </row>
    <row r="12" spans="1:3" s="3" customFormat="1" ht="15" customHeight="1">
      <c r="A12" s="18" t="s">
        <v>146</v>
      </c>
      <c r="B12" s="19" t="s">
        <v>23</v>
      </c>
      <c r="C12" s="53">
        <v>-63312656.96</v>
      </c>
    </row>
    <row r="13" spans="1:3" s="3" customFormat="1" ht="30" customHeight="1">
      <c r="A13" s="18" t="s">
        <v>147</v>
      </c>
      <c r="B13" s="20" t="s">
        <v>24</v>
      </c>
      <c r="C13" s="53">
        <v>310509.04</v>
      </c>
    </row>
    <row r="14" spans="1:3" s="3" customFormat="1" ht="30" customHeight="1">
      <c r="A14" s="18" t="s">
        <v>148</v>
      </c>
      <c r="B14" s="20" t="s">
        <v>87</v>
      </c>
      <c r="C14" s="53">
        <v>310509.04</v>
      </c>
    </row>
    <row r="15" spans="1:3" s="3" customFormat="1" ht="51.75" customHeight="1">
      <c r="A15" s="18" t="s">
        <v>149</v>
      </c>
      <c r="B15" s="20" t="s">
        <v>88</v>
      </c>
      <c r="C15" s="53">
        <v>0</v>
      </c>
    </row>
    <row r="16" spans="1:3" s="3" customFormat="1" ht="15" customHeight="1">
      <c r="A16" s="18" t="s">
        <v>139</v>
      </c>
      <c r="B16" s="20" t="s">
        <v>85</v>
      </c>
      <c r="C16" s="53">
        <v>0</v>
      </c>
    </row>
    <row r="17" spans="1:3" s="3" customFormat="1" ht="30">
      <c r="A17" s="18" t="s">
        <v>150</v>
      </c>
      <c r="B17" s="20" t="s">
        <v>89</v>
      </c>
      <c r="C17" s="53">
        <v>3254328.02</v>
      </c>
    </row>
    <row r="18" spans="1:3" s="3" customFormat="1" ht="15">
      <c r="A18" s="18" t="s">
        <v>151</v>
      </c>
      <c r="B18" s="20" t="s">
        <v>90</v>
      </c>
      <c r="C18" s="53">
        <v>13199.43</v>
      </c>
    </row>
    <row r="19" spans="1:3" s="3" customFormat="1" ht="15" customHeight="1">
      <c r="A19" s="18" t="s">
        <v>152</v>
      </c>
      <c r="B19" s="19" t="s">
        <v>25</v>
      </c>
      <c r="C19" s="53">
        <v>3689172.86</v>
      </c>
    </row>
    <row r="20" spans="1:3" s="3" customFormat="1" ht="30" customHeight="1">
      <c r="A20" s="18" t="s">
        <v>153</v>
      </c>
      <c r="B20" s="20" t="s">
        <v>26</v>
      </c>
      <c r="C20" s="53">
        <v>0</v>
      </c>
    </row>
    <row r="21" spans="1:3" s="3" customFormat="1" ht="15" customHeight="1">
      <c r="A21" s="18" t="s">
        <v>154</v>
      </c>
      <c r="B21" s="19" t="s">
        <v>131</v>
      </c>
      <c r="C21" s="53">
        <v>3054784.63</v>
      </c>
    </row>
    <row r="22" spans="1:3" s="3" customFormat="1" ht="30" customHeight="1">
      <c r="A22" s="18" t="s">
        <v>155</v>
      </c>
      <c r="B22" s="20" t="s">
        <v>27</v>
      </c>
      <c r="C22" s="57">
        <v>2099387.02</v>
      </c>
    </row>
    <row r="23" ht="15">
      <c r="B23" s="15"/>
    </row>
    <row r="24" ht="15">
      <c r="B24" s="15"/>
    </row>
    <row r="25" ht="15">
      <c r="B25" s="15"/>
    </row>
    <row r="26" ht="15">
      <c r="B26" s="15"/>
    </row>
    <row r="27" ht="15">
      <c r="B27" s="15"/>
    </row>
  </sheetData>
  <sheetProtection/>
  <mergeCells count="3">
    <mergeCell ref="A1:C1"/>
    <mergeCell ref="A2:C2"/>
    <mergeCell ref="A3:C3"/>
  </mergeCells>
  <printOptions/>
  <pageMargins left="1.1811023622047245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8"/>
  <sheetViews>
    <sheetView view="pageBreakPreview" zoomScale="90" zoomScaleSheetLayoutView="90" zoomScalePageLayoutView="0" workbookViewId="0" topLeftCell="A28">
      <selection activeCell="D37" sqref="D37"/>
    </sheetView>
  </sheetViews>
  <sheetFormatPr defaultColWidth="0.875" defaultRowHeight="12.75"/>
  <cols>
    <col min="1" max="1" width="29.375" style="1" customWidth="1"/>
    <col min="2" max="2" width="7.25390625" style="1" customWidth="1"/>
    <col min="3" max="3" width="9.625" style="1" customWidth="1"/>
    <col min="4" max="4" width="14.75390625" style="15" customWidth="1"/>
    <col min="5" max="5" width="14.00390625" style="15" customWidth="1"/>
    <col min="6" max="6" width="19.875" style="15" customWidth="1"/>
    <col min="7" max="7" width="12.625" style="15" customWidth="1"/>
    <col min="8" max="8" width="10.875" style="15" customWidth="1"/>
    <col min="9" max="9" width="15.75390625" style="15" customWidth="1"/>
    <col min="10" max="10" width="11.875" style="1" customWidth="1"/>
    <col min="11" max="16384" width="0.875" style="1" customWidth="1"/>
  </cols>
  <sheetData>
    <row r="1" spans="1:10" s="15" customFormat="1" ht="29.25" customHeight="1">
      <c r="A1" s="111" t="s">
        <v>91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4:6" s="15" customFormat="1" ht="18.75">
      <c r="D2" s="116" t="s">
        <v>201</v>
      </c>
      <c r="E2" s="116"/>
      <c r="F2" s="116"/>
    </row>
    <row r="3" s="15" customFormat="1" ht="12.75" customHeight="1"/>
    <row r="4" spans="1:10" s="15" customFormat="1" ht="23.25" customHeight="1">
      <c r="A4" s="108" t="s">
        <v>93</v>
      </c>
      <c r="B4" s="101" t="s">
        <v>28</v>
      </c>
      <c r="C4" s="101" t="s">
        <v>29</v>
      </c>
      <c r="D4" s="106" t="s">
        <v>62</v>
      </c>
      <c r="E4" s="107"/>
      <c r="F4" s="107"/>
      <c r="G4" s="107"/>
      <c r="H4" s="107"/>
      <c r="I4" s="107"/>
      <c r="J4" s="107"/>
    </row>
    <row r="5" spans="1:10" s="15" customFormat="1" ht="20.25" customHeight="1">
      <c r="A5" s="109"/>
      <c r="B5" s="113"/>
      <c r="C5" s="113"/>
      <c r="D5" s="103" t="s">
        <v>8</v>
      </c>
      <c r="E5" s="114" t="s">
        <v>2</v>
      </c>
      <c r="F5" s="115"/>
      <c r="G5" s="115"/>
      <c r="H5" s="115"/>
      <c r="I5" s="115"/>
      <c r="J5" s="115"/>
    </row>
    <row r="6" spans="1:10" s="15" customFormat="1" ht="95.25" customHeight="1">
      <c r="A6" s="109"/>
      <c r="B6" s="113"/>
      <c r="C6" s="113"/>
      <c r="D6" s="104"/>
      <c r="E6" s="101" t="s">
        <v>94</v>
      </c>
      <c r="F6" s="101" t="s">
        <v>33</v>
      </c>
      <c r="G6" s="101" t="s">
        <v>30</v>
      </c>
      <c r="H6" s="101" t="s">
        <v>31</v>
      </c>
      <c r="I6" s="117" t="s">
        <v>32</v>
      </c>
      <c r="J6" s="118"/>
    </row>
    <row r="7" spans="1:10" s="15" customFormat="1" ht="28.5" customHeight="1">
      <c r="A7" s="110"/>
      <c r="B7" s="102"/>
      <c r="C7" s="102"/>
      <c r="D7" s="105"/>
      <c r="E7" s="102"/>
      <c r="F7" s="102"/>
      <c r="G7" s="102"/>
      <c r="H7" s="102"/>
      <c r="I7" s="36" t="s">
        <v>8</v>
      </c>
      <c r="J7" s="36" t="s">
        <v>157</v>
      </c>
    </row>
    <row r="8" spans="1:10" s="15" customFormat="1" ht="15.75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</row>
    <row r="9" spans="1:10" s="15" customFormat="1" ht="31.5" customHeight="1">
      <c r="A9" s="47" t="s">
        <v>92</v>
      </c>
      <c r="B9" s="48" t="s">
        <v>41</v>
      </c>
      <c r="C9" s="48" t="s">
        <v>7</v>
      </c>
      <c r="D9" s="51">
        <f>D10+D11+D12+D13+D14+D15+D16</f>
        <v>29213900</v>
      </c>
      <c r="E9" s="51">
        <f>E11</f>
        <v>24984000</v>
      </c>
      <c r="F9" s="51">
        <f>F14</f>
        <v>190000</v>
      </c>
      <c r="G9" s="51">
        <f>G14</f>
        <v>0</v>
      </c>
      <c r="H9" s="51">
        <v>0</v>
      </c>
      <c r="I9" s="51">
        <f>I10+I11+I12+I13+I15+I16</f>
        <v>4039900</v>
      </c>
      <c r="J9" s="51">
        <v>0</v>
      </c>
    </row>
    <row r="10" spans="1:10" s="15" customFormat="1" ht="33.75" customHeight="1">
      <c r="A10" s="49" t="s">
        <v>95</v>
      </c>
      <c r="B10" s="48" t="s">
        <v>96</v>
      </c>
      <c r="C10" s="48" t="s">
        <v>10</v>
      </c>
      <c r="D10" s="52">
        <f>I10</f>
        <v>0</v>
      </c>
      <c r="E10" s="52" t="s">
        <v>7</v>
      </c>
      <c r="F10" s="52" t="s">
        <v>7</v>
      </c>
      <c r="G10" s="52" t="s">
        <v>7</v>
      </c>
      <c r="H10" s="52" t="s">
        <v>7</v>
      </c>
      <c r="I10" s="52">
        <v>0</v>
      </c>
      <c r="J10" s="52" t="s">
        <v>7</v>
      </c>
    </row>
    <row r="11" spans="1:10" s="15" customFormat="1" ht="32.25" customHeight="1">
      <c r="A11" s="49" t="s">
        <v>126</v>
      </c>
      <c r="B11" s="48" t="s">
        <v>10</v>
      </c>
      <c r="C11" s="48" t="s">
        <v>9</v>
      </c>
      <c r="D11" s="52">
        <f>E11+H11+I11</f>
        <v>29023900</v>
      </c>
      <c r="E11" s="52">
        <v>24984000</v>
      </c>
      <c r="F11" s="52" t="s">
        <v>7</v>
      </c>
      <c r="G11" s="52" t="s">
        <v>7</v>
      </c>
      <c r="H11" s="52">
        <v>0</v>
      </c>
      <c r="I11" s="52">
        <v>4039900</v>
      </c>
      <c r="J11" s="52">
        <v>0</v>
      </c>
    </row>
    <row r="12" spans="1:10" s="15" customFormat="1" ht="63.75" customHeight="1">
      <c r="A12" s="49" t="s">
        <v>97</v>
      </c>
      <c r="B12" s="48" t="s">
        <v>9</v>
      </c>
      <c r="C12" s="48" t="s">
        <v>11</v>
      </c>
      <c r="D12" s="52">
        <f>I12</f>
        <v>0</v>
      </c>
      <c r="E12" s="52" t="s">
        <v>7</v>
      </c>
      <c r="F12" s="52" t="s">
        <v>7</v>
      </c>
      <c r="G12" s="52" t="s">
        <v>7</v>
      </c>
      <c r="H12" s="52" t="s">
        <v>7</v>
      </c>
      <c r="I12" s="52">
        <v>0</v>
      </c>
      <c r="J12" s="52" t="s">
        <v>7</v>
      </c>
    </row>
    <row r="13" spans="1:10" s="15" customFormat="1" ht="96.75" customHeight="1">
      <c r="A13" s="49" t="s">
        <v>36</v>
      </c>
      <c r="B13" s="48" t="s">
        <v>11</v>
      </c>
      <c r="C13" s="48" t="s">
        <v>37</v>
      </c>
      <c r="D13" s="52">
        <f>I13</f>
        <v>0</v>
      </c>
      <c r="E13" s="52" t="s">
        <v>7</v>
      </c>
      <c r="F13" s="52" t="s">
        <v>7</v>
      </c>
      <c r="G13" s="52" t="s">
        <v>7</v>
      </c>
      <c r="H13" s="52" t="s">
        <v>7</v>
      </c>
      <c r="I13" s="52">
        <v>0</v>
      </c>
      <c r="J13" s="52" t="s">
        <v>7</v>
      </c>
    </row>
    <row r="14" spans="1:10" s="15" customFormat="1" ht="34.5" customHeight="1">
      <c r="A14" s="49" t="s">
        <v>38</v>
      </c>
      <c r="B14" s="48" t="s">
        <v>37</v>
      </c>
      <c r="C14" s="48" t="s">
        <v>12</v>
      </c>
      <c r="D14" s="52">
        <f>F14+G14</f>
        <v>190000</v>
      </c>
      <c r="E14" s="52" t="s">
        <v>7</v>
      </c>
      <c r="F14" s="52">
        <v>190000</v>
      </c>
      <c r="G14" s="52">
        <v>0</v>
      </c>
      <c r="H14" s="52" t="s">
        <v>7</v>
      </c>
      <c r="I14" s="52" t="s">
        <v>7</v>
      </c>
      <c r="J14" s="52" t="s">
        <v>7</v>
      </c>
    </row>
    <row r="15" spans="1:10" s="15" customFormat="1" ht="24.75" customHeight="1">
      <c r="A15" s="49" t="s">
        <v>98</v>
      </c>
      <c r="B15" s="48" t="s">
        <v>99</v>
      </c>
      <c r="C15" s="48" t="s">
        <v>12</v>
      </c>
      <c r="D15" s="52">
        <f>I15</f>
        <v>0</v>
      </c>
      <c r="E15" s="52" t="s">
        <v>7</v>
      </c>
      <c r="F15" s="52" t="s">
        <v>7</v>
      </c>
      <c r="G15" s="52" t="s">
        <v>7</v>
      </c>
      <c r="H15" s="52" t="s">
        <v>7</v>
      </c>
      <c r="I15" s="52">
        <v>0</v>
      </c>
      <c r="J15" s="52">
        <v>0</v>
      </c>
    </row>
    <row r="16" spans="1:10" s="15" customFormat="1" ht="30" customHeight="1">
      <c r="A16" s="49" t="s">
        <v>100</v>
      </c>
      <c r="B16" s="48" t="s">
        <v>12</v>
      </c>
      <c r="C16" s="48" t="s">
        <v>7</v>
      </c>
      <c r="D16" s="52">
        <f>I16</f>
        <v>0</v>
      </c>
      <c r="E16" s="52" t="s">
        <v>7</v>
      </c>
      <c r="F16" s="52" t="s">
        <v>7</v>
      </c>
      <c r="G16" s="52" t="s">
        <v>7</v>
      </c>
      <c r="H16" s="52" t="s">
        <v>7</v>
      </c>
      <c r="I16" s="52">
        <v>0</v>
      </c>
      <c r="J16" s="52" t="s">
        <v>7</v>
      </c>
    </row>
    <row r="17" spans="1:10" s="15" customFormat="1" ht="39" customHeight="1">
      <c r="A17" s="47" t="s">
        <v>40</v>
      </c>
      <c r="B17" s="48" t="s">
        <v>13</v>
      </c>
      <c r="C17" s="48" t="s">
        <v>7</v>
      </c>
      <c r="D17" s="51">
        <f>E17+F17+G17+H17+I17</f>
        <v>29213900</v>
      </c>
      <c r="E17" s="51">
        <f aca="true" t="shared" si="0" ref="E17:J17">E18+E20+E29+E30+E24</f>
        <v>24984000</v>
      </c>
      <c r="F17" s="51">
        <f t="shared" si="0"/>
        <v>190000</v>
      </c>
      <c r="G17" s="51">
        <f t="shared" si="0"/>
        <v>0</v>
      </c>
      <c r="H17" s="51">
        <f t="shared" si="0"/>
        <v>0</v>
      </c>
      <c r="I17" s="51">
        <f t="shared" si="0"/>
        <v>4039900</v>
      </c>
      <c r="J17" s="51">
        <f t="shared" si="0"/>
        <v>0</v>
      </c>
    </row>
    <row r="18" spans="1:10" s="15" customFormat="1" ht="33" customHeight="1">
      <c r="A18" s="49" t="s">
        <v>101</v>
      </c>
      <c r="B18" s="50" t="s">
        <v>102</v>
      </c>
      <c r="C18" s="48" t="s">
        <v>96</v>
      </c>
      <c r="D18" s="52">
        <f>E18+F18+G18+H18+I18</f>
        <v>20564000</v>
      </c>
      <c r="E18" s="52">
        <v>20474000</v>
      </c>
      <c r="F18" s="52">
        <v>90000</v>
      </c>
      <c r="G18" s="52">
        <v>0</v>
      </c>
      <c r="H18" s="52">
        <v>0</v>
      </c>
      <c r="I18" s="52">
        <v>0</v>
      </c>
      <c r="J18" s="52">
        <v>0</v>
      </c>
    </row>
    <row r="19" spans="1:10" s="15" customFormat="1" ht="70.5" customHeight="1">
      <c r="A19" s="49" t="s">
        <v>103</v>
      </c>
      <c r="B19" s="50" t="s">
        <v>104</v>
      </c>
      <c r="C19" s="48" t="s">
        <v>156</v>
      </c>
      <c r="D19" s="52">
        <f>E19+F19+G19+H19+I19</f>
        <v>20490000</v>
      </c>
      <c r="E19" s="52">
        <v>20469000</v>
      </c>
      <c r="F19" s="52">
        <v>21000</v>
      </c>
      <c r="G19" s="52">
        <v>0</v>
      </c>
      <c r="H19" s="52">
        <v>0</v>
      </c>
      <c r="I19" s="52">
        <v>0</v>
      </c>
      <c r="J19" s="52">
        <v>0</v>
      </c>
    </row>
    <row r="20" spans="1:10" s="42" customFormat="1" ht="50.25" customHeight="1">
      <c r="A20" s="49" t="s">
        <v>106</v>
      </c>
      <c r="B20" s="50" t="s">
        <v>105</v>
      </c>
      <c r="C20" s="48" t="s">
        <v>14</v>
      </c>
      <c r="D20" s="52">
        <f>E20+F20+G20+H20+I20</f>
        <v>0</v>
      </c>
      <c r="E20" s="52">
        <f aca="true" t="shared" si="1" ref="E20:J20">E22+E23</f>
        <v>0</v>
      </c>
      <c r="F20" s="52">
        <f t="shared" si="1"/>
        <v>0</v>
      </c>
      <c r="G20" s="52">
        <f t="shared" si="1"/>
        <v>0</v>
      </c>
      <c r="H20" s="52">
        <f t="shared" si="1"/>
        <v>0</v>
      </c>
      <c r="I20" s="52">
        <f t="shared" si="1"/>
        <v>0</v>
      </c>
      <c r="J20" s="52">
        <f t="shared" si="1"/>
        <v>0</v>
      </c>
    </row>
    <row r="21" spans="1:10" s="42" customFormat="1" ht="20.25" customHeight="1">
      <c r="A21" s="49" t="s">
        <v>42</v>
      </c>
      <c r="B21" s="50"/>
      <c r="C21" s="48"/>
      <c r="D21" s="52"/>
      <c r="E21" s="52"/>
      <c r="F21" s="52"/>
      <c r="G21" s="52"/>
      <c r="H21" s="52"/>
      <c r="I21" s="52"/>
      <c r="J21" s="52"/>
    </row>
    <row r="22" spans="1:10" s="42" customFormat="1" ht="32.25" customHeight="1">
      <c r="A22" s="49" t="s">
        <v>179</v>
      </c>
      <c r="B22" s="50"/>
      <c r="C22" s="48" t="s">
        <v>180</v>
      </c>
      <c r="D22" s="52">
        <f>E22+F22+G22+H22+I22</f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</row>
    <row r="23" spans="1:10" s="42" customFormat="1" ht="33" customHeight="1">
      <c r="A23" s="49" t="s">
        <v>181</v>
      </c>
      <c r="B23" s="50"/>
      <c r="C23" s="48" t="s">
        <v>182</v>
      </c>
      <c r="D23" s="52">
        <f>E23+F23+G23+H23+I23</f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</row>
    <row r="24" spans="1:10" s="42" customFormat="1" ht="35.25" customHeight="1">
      <c r="A24" s="49" t="s">
        <v>133</v>
      </c>
      <c r="B24" s="50" t="s">
        <v>132</v>
      </c>
      <c r="C24" s="48" t="s">
        <v>186</v>
      </c>
      <c r="D24" s="52">
        <f>E24+F24+G24+H24+I24</f>
        <v>8000</v>
      </c>
      <c r="E24" s="52">
        <f aca="true" t="shared" si="2" ref="E24:J24">E26+E27</f>
        <v>8000</v>
      </c>
      <c r="F24" s="52">
        <f t="shared" si="2"/>
        <v>0</v>
      </c>
      <c r="G24" s="52">
        <f t="shared" si="2"/>
        <v>0</v>
      </c>
      <c r="H24" s="52">
        <f t="shared" si="2"/>
        <v>0</v>
      </c>
      <c r="I24" s="52">
        <f t="shared" si="2"/>
        <v>0</v>
      </c>
      <c r="J24" s="52">
        <f t="shared" si="2"/>
        <v>0</v>
      </c>
    </row>
    <row r="25" spans="1:10" s="42" customFormat="1" ht="20.25" customHeight="1">
      <c r="A25" s="49" t="s">
        <v>42</v>
      </c>
      <c r="B25" s="50"/>
      <c r="C25" s="48"/>
      <c r="D25" s="52"/>
      <c r="E25" s="52"/>
      <c r="F25" s="52"/>
      <c r="G25" s="52"/>
      <c r="H25" s="52"/>
      <c r="I25" s="52"/>
      <c r="J25" s="52"/>
    </row>
    <row r="26" spans="1:10" s="42" customFormat="1" ht="33.75" customHeight="1">
      <c r="A26" s="49" t="s">
        <v>183</v>
      </c>
      <c r="B26" s="50"/>
      <c r="C26" s="48" t="s">
        <v>158</v>
      </c>
      <c r="D26" s="52">
        <f>E26+F26+G26+H26+I26+J26</f>
        <v>8000</v>
      </c>
      <c r="E26" s="52">
        <v>8000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</row>
    <row r="27" spans="1:10" s="42" customFormat="1" ht="20.25" customHeight="1">
      <c r="A27" s="49" t="s">
        <v>184</v>
      </c>
      <c r="B27" s="50"/>
      <c r="C27" s="48" t="s">
        <v>185</v>
      </c>
      <c r="D27" s="52">
        <f>E27+F27+G27+H27+I27+J27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0" s="15" customFormat="1" ht="50.25" customHeight="1">
      <c r="A28" s="49" t="s">
        <v>107</v>
      </c>
      <c r="B28" s="50" t="s">
        <v>108</v>
      </c>
      <c r="C28" s="48" t="s">
        <v>159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</row>
    <row r="29" spans="1:10" s="15" customFormat="1" ht="52.5" customHeight="1">
      <c r="A29" s="49" t="s">
        <v>134</v>
      </c>
      <c r="B29" s="50" t="s">
        <v>111</v>
      </c>
      <c r="C29" s="48" t="s">
        <v>187</v>
      </c>
      <c r="D29" s="52">
        <f>E29+F29+G29+H29+I29</f>
        <v>15118.79</v>
      </c>
      <c r="E29" s="52">
        <v>15118.79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</row>
    <row r="30" spans="1:10" s="15" customFormat="1" ht="50.25" customHeight="1">
      <c r="A30" s="49" t="s">
        <v>110</v>
      </c>
      <c r="B30" s="50" t="s">
        <v>109</v>
      </c>
      <c r="C30" s="48" t="s">
        <v>7</v>
      </c>
      <c r="D30" s="52">
        <f>E30+F30+G30+H30+I30</f>
        <v>8626781.21</v>
      </c>
      <c r="E30" s="52">
        <v>4486881.21</v>
      </c>
      <c r="F30" s="52">
        <v>100000</v>
      </c>
      <c r="G30" s="52">
        <v>0</v>
      </c>
      <c r="H30" s="52">
        <v>0</v>
      </c>
      <c r="I30" s="52">
        <v>4039900</v>
      </c>
      <c r="J30" s="52">
        <v>0</v>
      </c>
    </row>
    <row r="31" spans="1:10" s="15" customFormat="1" ht="35.25" customHeight="1">
      <c r="A31" s="47" t="s">
        <v>112</v>
      </c>
      <c r="B31" s="50" t="s">
        <v>14</v>
      </c>
      <c r="C31" s="48" t="s">
        <v>16</v>
      </c>
      <c r="D31" s="51">
        <f>E31+F31+G31+H31+I31+J31</f>
        <v>33516376.400000002</v>
      </c>
      <c r="E31" s="51">
        <v>28810360.51</v>
      </c>
      <c r="F31" s="51">
        <v>311005.52</v>
      </c>
      <c r="G31" s="51">
        <v>0</v>
      </c>
      <c r="H31" s="51">
        <v>0</v>
      </c>
      <c r="I31" s="51">
        <v>4395010.37</v>
      </c>
      <c r="J31" s="51">
        <v>0</v>
      </c>
    </row>
    <row r="32" spans="1:10" s="15" customFormat="1" ht="47.25" customHeight="1">
      <c r="A32" s="49" t="s">
        <v>113</v>
      </c>
      <c r="B32" s="50" t="s">
        <v>114</v>
      </c>
      <c r="C32" s="48" t="s">
        <v>164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</row>
    <row r="33" spans="1:10" s="15" customFormat="1" ht="20.25" customHeight="1">
      <c r="A33" s="49" t="s">
        <v>115</v>
      </c>
      <c r="B33" s="50" t="s">
        <v>15</v>
      </c>
      <c r="C33" s="48" t="s">
        <v>166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</row>
    <row r="34" spans="1:10" s="15" customFormat="1" ht="36" customHeight="1">
      <c r="A34" s="47" t="s">
        <v>116</v>
      </c>
      <c r="B34" s="50" t="s">
        <v>43</v>
      </c>
      <c r="C34" s="48" t="s">
        <v>44</v>
      </c>
      <c r="D34" s="51">
        <f>E34+F34+G34+H34+I34+J34</f>
        <v>33425578.54</v>
      </c>
      <c r="E34" s="51">
        <v>28810360.51</v>
      </c>
      <c r="F34" s="51">
        <v>311005.52</v>
      </c>
      <c r="G34" s="51">
        <v>0</v>
      </c>
      <c r="H34" s="51">
        <v>0</v>
      </c>
      <c r="I34" s="51">
        <v>4304212.51</v>
      </c>
      <c r="J34" s="51">
        <v>0</v>
      </c>
    </row>
    <row r="35" spans="1:10" s="15" customFormat="1" ht="37.5" customHeight="1">
      <c r="A35" s="49" t="s">
        <v>117</v>
      </c>
      <c r="B35" s="50" t="s">
        <v>118</v>
      </c>
      <c r="C35" s="48" t="s">
        <v>165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</row>
    <row r="36" spans="1:10" s="15" customFormat="1" ht="17.25" customHeight="1">
      <c r="A36" s="49" t="s">
        <v>119</v>
      </c>
      <c r="B36" s="50" t="s">
        <v>120</v>
      </c>
      <c r="C36" s="48" t="s">
        <v>167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</row>
    <row r="37" spans="1:10" s="15" customFormat="1" ht="34.5" customHeight="1">
      <c r="A37" s="49" t="s">
        <v>121</v>
      </c>
      <c r="B37" s="50" t="s">
        <v>16</v>
      </c>
      <c r="C37" s="48" t="s">
        <v>7</v>
      </c>
      <c r="D37" s="52">
        <f>E37+F37+G37+H37+I37</f>
        <v>310509.04</v>
      </c>
      <c r="E37" s="52">
        <v>0</v>
      </c>
      <c r="F37" s="52">
        <v>0</v>
      </c>
      <c r="G37" s="52">
        <v>0</v>
      </c>
      <c r="H37" s="52">
        <v>0</v>
      </c>
      <c r="I37" s="52">
        <v>310509.04</v>
      </c>
      <c r="J37" s="52">
        <v>0</v>
      </c>
    </row>
    <row r="38" spans="1:10" s="15" customFormat="1" ht="33" customHeight="1">
      <c r="A38" s="49" t="s">
        <v>163</v>
      </c>
      <c r="B38" s="50" t="s">
        <v>44</v>
      </c>
      <c r="C38" s="48" t="s">
        <v>7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</row>
    <row r="39" s="15" customFormat="1" ht="15"/>
  </sheetData>
  <sheetProtection/>
  <mergeCells count="13">
    <mergeCell ref="E5:J5"/>
    <mergeCell ref="D2:F2"/>
    <mergeCell ref="I6:J6"/>
    <mergeCell ref="H6:H7"/>
    <mergeCell ref="D5:D7"/>
    <mergeCell ref="D4:J4"/>
    <mergeCell ref="A4:A7"/>
    <mergeCell ref="A1:J1"/>
    <mergeCell ref="C4:C7"/>
    <mergeCell ref="B4:B7"/>
    <mergeCell ref="G6:G7"/>
    <mergeCell ref="F6:F7"/>
    <mergeCell ref="E6:E7"/>
  </mergeCells>
  <printOptions/>
  <pageMargins left="0.5905511811023623" right="0.5118110236220472" top="0.3937007874015748" bottom="0.31496062992125984" header="0.1968503937007874" footer="0.196850393700787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S34"/>
  <sheetViews>
    <sheetView tabSelected="1" view="pageBreakPreview" zoomScale="80" zoomScaleSheetLayoutView="80" zoomScalePageLayoutView="0" workbookViewId="0" topLeftCell="A1">
      <selection activeCell="F11" sqref="F11"/>
    </sheetView>
  </sheetViews>
  <sheetFormatPr defaultColWidth="0.875" defaultRowHeight="12.75"/>
  <cols>
    <col min="1" max="1" width="20.125" style="1" customWidth="1"/>
    <col min="2" max="2" width="8.00390625" style="1" customWidth="1"/>
    <col min="3" max="3" width="13.00390625" style="1" customWidth="1"/>
    <col min="4" max="4" width="15.375" style="1" customWidth="1"/>
    <col min="5" max="5" width="15.125" style="1" customWidth="1"/>
    <col min="6" max="6" width="14.25390625" style="1" customWidth="1"/>
    <col min="7" max="7" width="13.875" style="1" customWidth="1"/>
    <col min="8" max="8" width="13.00390625" style="1" customWidth="1"/>
    <col min="9" max="9" width="12.75390625" style="1" customWidth="1"/>
    <col min="10" max="11" width="10.625" style="1" customWidth="1"/>
    <col min="12" max="12" width="11.125" style="1" customWidth="1"/>
    <col min="13" max="16384" width="0.875" style="1" customWidth="1"/>
  </cols>
  <sheetData>
    <row r="1" spans="1:12" ht="21" customHeight="1">
      <c r="A1" s="119" t="s">
        <v>123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.75">
      <c r="A2" s="22"/>
      <c r="B2" s="22"/>
      <c r="C2" s="22"/>
      <c r="D2" s="136" t="s">
        <v>202</v>
      </c>
      <c r="E2" s="136"/>
      <c r="F2" s="136"/>
      <c r="G2" s="136"/>
      <c r="H2" s="136"/>
      <c r="I2" s="22"/>
      <c r="J2" s="22"/>
      <c r="K2" s="22"/>
      <c r="L2" s="22"/>
    </row>
    <row r="3" ht="12.75" customHeight="1"/>
    <row r="4" spans="1:12" s="10" customFormat="1" ht="37.5" customHeight="1">
      <c r="A4" s="122" t="s">
        <v>18</v>
      </c>
      <c r="B4" s="122" t="s">
        <v>63</v>
      </c>
      <c r="C4" s="122" t="s">
        <v>52</v>
      </c>
      <c r="D4" s="120" t="s">
        <v>51</v>
      </c>
      <c r="E4" s="121"/>
      <c r="F4" s="121"/>
      <c r="G4" s="121"/>
      <c r="H4" s="121"/>
      <c r="I4" s="121"/>
      <c r="J4" s="121"/>
      <c r="K4" s="121"/>
      <c r="L4" s="121"/>
    </row>
    <row r="5" spans="1:12" s="10" customFormat="1" ht="15" customHeight="1">
      <c r="A5" s="123"/>
      <c r="B5" s="123"/>
      <c r="C5" s="123"/>
      <c r="D5" s="127" t="s">
        <v>48</v>
      </c>
      <c r="E5" s="128"/>
      <c r="F5" s="128"/>
      <c r="G5" s="125" t="s">
        <v>2</v>
      </c>
      <c r="H5" s="126"/>
      <c r="I5" s="126"/>
      <c r="J5" s="126"/>
      <c r="K5" s="126"/>
      <c r="L5" s="126"/>
    </row>
    <row r="6" spans="1:12" s="10" customFormat="1" ht="102.75" customHeight="1">
      <c r="A6" s="123"/>
      <c r="B6" s="123"/>
      <c r="C6" s="123"/>
      <c r="D6" s="129"/>
      <c r="E6" s="130"/>
      <c r="F6" s="130"/>
      <c r="G6" s="125" t="s">
        <v>49</v>
      </c>
      <c r="H6" s="126"/>
      <c r="I6" s="126"/>
      <c r="J6" s="125" t="s">
        <v>50</v>
      </c>
      <c r="K6" s="126"/>
      <c r="L6" s="126"/>
    </row>
    <row r="7" spans="1:12" s="10" customFormat="1" ht="18.75" customHeight="1">
      <c r="A7" s="123"/>
      <c r="B7" s="123"/>
      <c r="C7" s="123"/>
      <c r="D7" s="27" t="s">
        <v>160</v>
      </c>
      <c r="E7" s="27" t="s">
        <v>161</v>
      </c>
      <c r="F7" s="27" t="s">
        <v>193</v>
      </c>
      <c r="G7" s="27" t="s">
        <v>160</v>
      </c>
      <c r="H7" s="27" t="s">
        <v>161</v>
      </c>
      <c r="I7" s="27" t="s">
        <v>193</v>
      </c>
      <c r="J7" s="27" t="s">
        <v>160</v>
      </c>
      <c r="K7" s="27" t="s">
        <v>161</v>
      </c>
      <c r="L7" s="27" t="s">
        <v>193</v>
      </c>
    </row>
    <row r="8" spans="1:12" s="10" customFormat="1" ht="54.75" customHeight="1">
      <c r="A8" s="124"/>
      <c r="B8" s="124"/>
      <c r="C8" s="124"/>
      <c r="D8" s="28" t="s">
        <v>45</v>
      </c>
      <c r="E8" s="29" t="s">
        <v>46</v>
      </c>
      <c r="F8" s="29" t="s">
        <v>47</v>
      </c>
      <c r="G8" s="29" t="s">
        <v>45</v>
      </c>
      <c r="H8" s="29" t="s">
        <v>46</v>
      </c>
      <c r="I8" s="29" t="s">
        <v>47</v>
      </c>
      <c r="J8" s="29" t="s">
        <v>45</v>
      </c>
      <c r="K8" s="29" t="s">
        <v>46</v>
      </c>
      <c r="L8" s="29" t="s">
        <v>47</v>
      </c>
    </row>
    <row r="9" spans="1:12" s="10" customFormat="1" ht="15">
      <c r="A9" s="13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s="10" customFormat="1" ht="83.25" customHeight="1">
      <c r="A10" s="35" t="s">
        <v>53</v>
      </c>
      <c r="B10" s="26" t="s">
        <v>54</v>
      </c>
      <c r="C10" s="14" t="s">
        <v>7</v>
      </c>
      <c r="D10" s="55">
        <f>'III раздел'!D30</f>
        <v>8626781.21</v>
      </c>
      <c r="E10" s="56">
        <v>9254900</v>
      </c>
      <c r="F10" s="56">
        <v>9299900</v>
      </c>
      <c r="G10" s="55">
        <f aca="true" t="shared" si="0" ref="G10:I12">D10</f>
        <v>8626781.21</v>
      </c>
      <c r="H10" s="55">
        <f t="shared" si="0"/>
        <v>9254900</v>
      </c>
      <c r="I10" s="55">
        <f t="shared" si="0"/>
        <v>9299900</v>
      </c>
      <c r="J10" s="55">
        <v>0</v>
      </c>
      <c r="K10" s="55">
        <v>0</v>
      </c>
      <c r="L10" s="55">
        <v>0</v>
      </c>
    </row>
    <row r="11" spans="1:12" s="10" customFormat="1" ht="137.25" customHeight="1">
      <c r="A11" s="35" t="s">
        <v>55</v>
      </c>
      <c r="B11" s="26" t="s">
        <v>56</v>
      </c>
      <c r="C11" s="14" t="s">
        <v>7</v>
      </c>
      <c r="D11" s="56">
        <v>816300.8</v>
      </c>
      <c r="E11" s="56">
        <v>0</v>
      </c>
      <c r="F11" s="56">
        <v>0</v>
      </c>
      <c r="G11" s="55">
        <f t="shared" si="0"/>
        <v>816300.8</v>
      </c>
      <c r="H11" s="55">
        <f t="shared" si="0"/>
        <v>0</v>
      </c>
      <c r="I11" s="55">
        <f t="shared" si="0"/>
        <v>0</v>
      </c>
      <c r="J11" s="55">
        <v>0</v>
      </c>
      <c r="K11" s="55">
        <v>0</v>
      </c>
      <c r="L11" s="55">
        <v>0</v>
      </c>
    </row>
    <row r="12" spans="1:12" s="10" customFormat="1" ht="73.5" customHeight="1">
      <c r="A12" s="35" t="s">
        <v>64</v>
      </c>
      <c r="B12" s="26" t="s">
        <v>57</v>
      </c>
      <c r="C12" s="14" t="s">
        <v>194</v>
      </c>
      <c r="D12" s="55">
        <f>D10-D11</f>
        <v>7810480.410000001</v>
      </c>
      <c r="E12" s="55">
        <f>E10-E11</f>
        <v>9254900</v>
      </c>
      <c r="F12" s="55">
        <f>F10-F11</f>
        <v>9299900</v>
      </c>
      <c r="G12" s="55">
        <f>D12</f>
        <v>7810480.410000001</v>
      </c>
      <c r="H12" s="55">
        <f>E12</f>
        <v>9254900</v>
      </c>
      <c r="I12" s="55">
        <f t="shared" si="0"/>
        <v>9299900</v>
      </c>
      <c r="J12" s="55">
        <f>J10</f>
        <v>0</v>
      </c>
      <c r="K12" s="55">
        <f>K10</f>
        <v>0</v>
      </c>
      <c r="L12" s="55">
        <f>L10</f>
        <v>0</v>
      </c>
    </row>
    <row r="15" spans="1:123" ht="18.75">
      <c r="A15" s="80" t="s">
        <v>136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7" spans="2:78" ht="56.25" customHeight="1">
      <c r="B17" s="137" t="s">
        <v>18</v>
      </c>
      <c r="C17" s="137"/>
      <c r="D17" s="137"/>
      <c r="E17" s="25" t="s">
        <v>28</v>
      </c>
      <c r="F17" s="135" t="s">
        <v>58</v>
      </c>
      <c r="G17" s="135"/>
      <c r="H17" s="135"/>
      <c r="I17" s="135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2:78" ht="16.5">
      <c r="B18" s="137">
        <v>1</v>
      </c>
      <c r="C18" s="137"/>
      <c r="D18" s="137"/>
      <c r="E18" s="25">
        <v>2</v>
      </c>
      <c r="F18" s="137">
        <v>3</v>
      </c>
      <c r="G18" s="137"/>
      <c r="H18" s="137"/>
      <c r="I18" s="137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2:78" ht="24" customHeight="1">
      <c r="B19" s="135" t="s">
        <v>59</v>
      </c>
      <c r="C19" s="135"/>
      <c r="D19" s="135"/>
      <c r="E19" s="54" t="s">
        <v>34</v>
      </c>
      <c r="F19" s="131">
        <v>1010000</v>
      </c>
      <c r="G19" s="131"/>
      <c r="H19" s="131"/>
      <c r="I19" s="1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2:78" ht="86.25" customHeight="1">
      <c r="B20" s="135" t="s">
        <v>60</v>
      </c>
      <c r="C20" s="135"/>
      <c r="D20" s="135"/>
      <c r="E20" s="54" t="s">
        <v>35</v>
      </c>
      <c r="F20" s="131">
        <v>0</v>
      </c>
      <c r="G20" s="131"/>
      <c r="H20" s="131"/>
      <c r="I20" s="131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2:78" ht="42" customHeight="1">
      <c r="B21" s="135" t="s">
        <v>61</v>
      </c>
      <c r="C21" s="135"/>
      <c r="D21" s="135"/>
      <c r="E21" s="54" t="s">
        <v>39</v>
      </c>
      <c r="F21" s="132" t="s">
        <v>7</v>
      </c>
      <c r="G21" s="133"/>
      <c r="H21" s="133"/>
      <c r="I21" s="1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2:78" ht="42" customHeight="1">
      <c r="B22" s="58"/>
      <c r="C22" s="58"/>
      <c r="D22" s="58"/>
      <c r="E22" s="59"/>
      <c r="F22" s="60"/>
      <c r="G22" s="61"/>
      <c r="H22" s="61"/>
      <c r="I22" s="61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2:78" ht="42" customHeight="1">
      <c r="B23" s="58"/>
      <c r="C23" s="58"/>
      <c r="D23" s="58"/>
      <c r="E23" s="59"/>
      <c r="F23" s="60"/>
      <c r="G23" s="61"/>
      <c r="H23" s="61"/>
      <c r="I23" s="6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ht="28.5" customHeight="1"/>
    <row r="25" spans="2:11" s="9" customFormat="1" ht="24" customHeight="1">
      <c r="B25" s="39" t="s">
        <v>137</v>
      </c>
      <c r="C25" s="39"/>
      <c r="D25" s="39"/>
      <c r="E25" s="38"/>
      <c r="F25" s="41"/>
      <c r="G25" s="39"/>
      <c r="H25" s="39" t="s">
        <v>125</v>
      </c>
      <c r="I25" s="39"/>
      <c r="J25" s="37"/>
      <c r="K25" s="37"/>
    </row>
    <row r="26" spans="2:11" s="9" customFormat="1" ht="19.5">
      <c r="B26" s="39"/>
      <c r="C26" s="39"/>
      <c r="D26" s="39"/>
      <c r="E26" s="38"/>
      <c r="F26" s="39"/>
      <c r="G26" s="39"/>
      <c r="H26" s="39"/>
      <c r="I26" s="39"/>
      <c r="J26" s="37"/>
      <c r="K26" s="37"/>
    </row>
    <row r="27" spans="2:11" s="9" customFormat="1" ht="27" customHeight="1">
      <c r="B27" s="39" t="s">
        <v>138</v>
      </c>
      <c r="C27" s="39"/>
      <c r="D27" s="39"/>
      <c r="E27" s="38"/>
      <c r="F27" s="41"/>
      <c r="G27" s="39"/>
      <c r="H27" s="39" t="s">
        <v>127</v>
      </c>
      <c r="I27" s="39"/>
      <c r="J27" s="37"/>
      <c r="K27" s="37"/>
    </row>
    <row r="28" spans="2:9" s="9" customFormat="1" ht="19.5">
      <c r="B28" s="40"/>
      <c r="C28" s="40"/>
      <c r="D28" s="40"/>
      <c r="E28" s="22"/>
      <c r="F28" s="39"/>
      <c r="G28" s="40"/>
      <c r="H28" s="40"/>
      <c r="I28" s="40"/>
    </row>
    <row r="29" spans="2:9" s="9" customFormat="1" ht="22.5" customHeight="1">
      <c r="B29" s="40" t="s">
        <v>189</v>
      </c>
      <c r="C29" s="40"/>
      <c r="D29" s="40"/>
      <c r="E29" s="22" t="s">
        <v>129</v>
      </c>
      <c r="F29" s="41"/>
      <c r="G29" s="40"/>
      <c r="H29" s="40" t="s">
        <v>162</v>
      </c>
      <c r="I29" s="40"/>
    </row>
    <row r="30" spans="2:9" s="9" customFormat="1" ht="19.5">
      <c r="B30" s="40"/>
      <c r="C30" s="40"/>
      <c r="D30" s="40"/>
      <c r="E30" s="22"/>
      <c r="F30" s="39"/>
      <c r="G30" s="40"/>
      <c r="H30" s="40"/>
      <c r="I30" s="40"/>
    </row>
    <row r="31" spans="2:9" s="9" customFormat="1" ht="24" customHeight="1">
      <c r="B31" s="40" t="s">
        <v>128</v>
      </c>
      <c r="C31" s="40"/>
      <c r="D31" s="40"/>
      <c r="E31" s="22"/>
      <c r="F31" s="41"/>
      <c r="G31" s="40"/>
      <c r="H31" s="40" t="s">
        <v>188</v>
      </c>
      <c r="I31" s="40"/>
    </row>
    <row r="32" spans="2:9" ht="19.5">
      <c r="B32" s="40"/>
      <c r="C32" s="40"/>
      <c r="D32" s="40"/>
      <c r="E32" s="22"/>
      <c r="F32" s="39"/>
      <c r="G32" s="40"/>
      <c r="H32" s="40"/>
      <c r="I32" s="40"/>
    </row>
    <row r="33" spans="2:9" ht="19.5">
      <c r="B33" s="40" t="s">
        <v>190</v>
      </c>
      <c r="C33" s="40"/>
      <c r="D33" s="40"/>
      <c r="E33" s="22"/>
      <c r="F33" s="22"/>
      <c r="G33" s="22"/>
      <c r="H33" s="22"/>
      <c r="I33" s="22"/>
    </row>
    <row r="34" spans="2:9" ht="18.75">
      <c r="B34" s="22"/>
      <c r="C34" s="22"/>
      <c r="D34" s="22"/>
      <c r="E34" s="22"/>
      <c r="F34" s="22"/>
      <c r="G34" s="22"/>
      <c r="H34" s="22"/>
      <c r="I34" s="22"/>
    </row>
  </sheetData>
  <sheetProtection/>
  <mergeCells count="21">
    <mergeCell ref="A15:L15"/>
    <mergeCell ref="D2:H2"/>
    <mergeCell ref="F17:I17"/>
    <mergeCell ref="F18:I18"/>
    <mergeCell ref="B18:D18"/>
    <mergeCell ref="B17:D17"/>
    <mergeCell ref="F19:I19"/>
    <mergeCell ref="F20:I20"/>
    <mergeCell ref="F21:I21"/>
    <mergeCell ref="B21:D21"/>
    <mergeCell ref="B20:D20"/>
    <mergeCell ref="B19:D19"/>
    <mergeCell ref="A1:L1"/>
    <mergeCell ref="D4:L4"/>
    <mergeCell ref="C4:C8"/>
    <mergeCell ref="B4:B8"/>
    <mergeCell ref="A4:A8"/>
    <mergeCell ref="J6:L6"/>
    <mergeCell ref="G6:I6"/>
    <mergeCell ref="G5:L5"/>
    <mergeCell ref="D5:F6"/>
  </mergeCells>
  <printOptions/>
  <pageMargins left="0.5905511811023623" right="0.5118110236220472" top="0.3937007874015748" bottom="0.3937007874015748" header="0.1968503937007874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2018-02-26T13:12:24Z</cp:lastPrinted>
  <dcterms:created xsi:type="dcterms:W3CDTF">2010-11-26T07:12:57Z</dcterms:created>
  <dcterms:modified xsi:type="dcterms:W3CDTF">2018-02-27T11:51:00Z</dcterms:modified>
  <cp:category/>
  <cp:version/>
  <cp:contentType/>
  <cp:contentStatus/>
</cp:coreProperties>
</file>